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o\Desktop\二ランジャナ\"/>
    </mc:Choice>
  </mc:AlternateContent>
  <bookViews>
    <workbookView xWindow="0" yWindow="0" windowWidth="20490" windowHeight="6690" tabRatio="701"/>
  </bookViews>
  <sheets>
    <sheet name="活動計算書" sheetId="1" r:id="rId1"/>
    <sheet name="貸借対照表" sheetId="20" r:id="rId2"/>
  </sheets>
  <definedNames>
    <definedName name="_xlnm.Print_Area" localSheetId="0">活動計算書!$A$1:$H$59</definedName>
  </definedNames>
  <calcPr calcId="152511"/>
</workbook>
</file>

<file path=xl/calcChain.xml><?xml version="1.0" encoding="utf-8"?>
<calcChain xmlns="http://schemas.openxmlformats.org/spreadsheetml/2006/main">
  <c r="G11" i="20" l="1"/>
  <c r="I18" i="1"/>
  <c r="I34" i="1"/>
  <c r="F22" i="1" l="1"/>
  <c r="F24" i="1" s="1"/>
  <c r="F56" i="1"/>
  <c r="I55" i="1"/>
  <c r="E22" i="1"/>
  <c r="E24" i="1" s="1"/>
  <c r="G25" i="20"/>
  <c r="G22" i="20"/>
  <c r="H26" i="20"/>
  <c r="G15" i="20"/>
  <c r="H16" i="20"/>
  <c r="G13" i="1"/>
  <c r="G38" i="1"/>
  <c r="G46" i="1"/>
  <c r="G49" i="1"/>
  <c r="G50" i="1"/>
  <c r="G31" i="1"/>
  <c r="G37" i="1"/>
  <c r="G39" i="1"/>
  <c r="G45" i="1"/>
  <c r="G47" i="1"/>
  <c r="G48" i="1"/>
  <c r="G16" i="1"/>
  <c r="G10" i="1"/>
  <c r="G14" i="1"/>
  <c r="G20" i="1"/>
  <c r="G28" i="1"/>
  <c r="G29" i="1"/>
  <c r="J18" i="1"/>
  <c r="G41" i="1"/>
  <c r="E56" i="1"/>
  <c r="H30" i="20" l="1"/>
  <c r="H31" i="20" s="1"/>
  <c r="G56" i="1"/>
  <c r="F58" i="1"/>
  <c r="G58" i="1" s="1"/>
  <c r="E58" i="1"/>
  <c r="E57" i="1"/>
  <c r="G22" i="1"/>
  <c r="F57" i="1"/>
  <c r="G24" i="1"/>
</calcChain>
</file>

<file path=xl/comments1.xml><?xml version="1.0" encoding="utf-8"?>
<comments xmlns="http://schemas.openxmlformats.org/spreadsheetml/2006/main">
  <authors>
    <author>山中和廣</author>
  </authors>
  <commentList>
    <comment ref="H1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ここの額が一番下の負債及び正味財産合計と一致すべき。</t>
        </r>
      </text>
    </comment>
    <comment ref="G2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ここが財産目録の正味財産と同じ額</t>
        </r>
      </text>
    </comment>
  </commentList>
</comments>
</file>

<file path=xl/sharedStrings.xml><?xml version="1.0" encoding="utf-8"?>
<sst xmlns="http://schemas.openxmlformats.org/spreadsheetml/2006/main" count="91" uniqueCount="85">
  <si>
    <t>備　考</t>
  </si>
  <si>
    <t>Ⅰ収入の部</t>
    <rPh sb="1" eb="3">
      <t>シュウニュウ</t>
    </rPh>
    <rPh sb="4" eb="5">
      <t>ブ</t>
    </rPh>
    <phoneticPr fontId="2"/>
  </si>
  <si>
    <t>１会費収入</t>
    <rPh sb="1" eb="3">
      <t>カイヒ</t>
    </rPh>
    <rPh sb="3" eb="5">
      <t>シュウニュウ</t>
    </rPh>
    <phoneticPr fontId="2"/>
  </si>
  <si>
    <t>２事業収入</t>
    <rPh sb="1" eb="3">
      <t>ジギョウ</t>
    </rPh>
    <rPh sb="3" eb="5">
      <t>シュウニュウ</t>
    </rPh>
    <phoneticPr fontId="2"/>
  </si>
  <si>
    <t>(1)貧困生活者に対する教育支援ならびに生活支援事業</t>
    <rPh sb="3" eb="5">
      <t>ヒンコン</t>
    </rPh>
    <rPh sb="5" eb="8">
      <t>セイカツシャ</t>
    </rPh>
    <rPh sb="9" eb="10">
      <t>タイ</t>
    </rPh>
    <rPh sb="12" eb="14">
      <t>キョウイク</t>
    </rPh>
    <rPh sb="14" eb="16">
      <t>シエン</t>
    </rPh>
    <rPh sb="20" eb="22">
      <t>セイカツ</t>
    </rPh>
    <rPh sb="22" eb="24">
      <t>シエン</t>
    </rPh>
    <rPh sb="24" eb="26">
      <t>ジギョウ</t>
    </rPh>
    <phoneticPr fontId="2"/>
  </si>
  <si>
    <t>(2)国際相互理解を促進する事業</t>
    <rPh sb="3" eb="5">
      <t>コクサイ</t>
    </rPh>
    <rPh sb="5" eb="7">
      <t>ソウゴ</t>
    </rPh>
    <rPh sb="7" eb="9">
      <t>リカイ</t>
    </rPh>
    <rPh sb="10" eb="12">
      <t>ソクシン</t>
    </rPh>
    <rPh sb="14" eb="16">
      <t>ジギョウ</t>
    </rPh>
    <phoneticPr fontId="2"/>
  </si>
  <si>
    <t>(3)現地調査、技術提供のための人材派遣事業</t>
    <rPh sb="3" eb="5">
      <t>ゲンチ</t>
    </rPh>
    <rPh sb="5" eb="7">
      <t>チョウサ</t>
    </rPh>
    <rPh sb="8" eb="10">
      <t>ギジュツ</t>
    </rPh>
    <rPh sb="10" eb="12">
      <t>テイキョウ</t>
    </rPh>
    <rPh sb="16" eb="18">
      <t>ジンザイ</t>
    </rPh>
    <rPh sb="18" eb="20">
      <t>ハケン</t>
    </rPh>
    <rPh sb="20" eb="22">
      <t>ジギョウ</t>
    </rPh>
    <phoneticPr fontId="2"/>
  </si>
  <si>
    <t>(4)自然環境保全のための事業</t>
    <rPh sb="3" eb="5">
      <t>シゼン</t>
    </rPh>
    <rPh sb="5" eb="7">
      <t>カンキョウ</t>
    </rPh>
    <rPh sb="7" eb="9">
      <t>ホゼン</t>
    </rPh>
    <rPh sb="13" eb="15">
      <t>ジギョウ</t>
    </rPh>
    <phoneticPr fontId="2"/>
  </si>
  <si>
    <t>(5)広報および出版事業</t>
    <rPh sb="3" eb="5">
      <t>コウホウ</t>
    </rPh>
    <rPh sb="8" eb="10">
      <t>シュッパン</t>
    </rPh>
    <rPh sb="10" eb="12">
      <t>ジギョウ</t>
    </rPh>
    <phoneticPr fontId="2"/>
  </si>
  <si>
    <t>(6)その他この法人の目的達成のために必要な事業</t>
    <rPh sb="5" eb="6">
      <t>タ</t>
    </rPh>
    <rPh sb="8" eb="10">
      <t>ホウジン</t>
    </rPh>
    <rPh sb="11" eb="13">
      <t>モクテキ</t>
    </rPh>
    <rPh sb="13" eb="15">
      <t>タッセイ</t>
    </rPh>
    <rPh sb="19" eb="21">
      <t>ヒツヨウ</t>
    </rPh>
    <rPh sb="22" eb="24">
      <t>ジギョウ</t>
    </rPh>
    <phoneticPr fontId="2"/>
  </si>
  <si>
    <t>３寄付金収入</t>
    <rPh sb="1" eb="4">
      <t>キフキン</t>
    </rPh>
    <rPh sb="4" eb="6">
      <t>シュウニュウ</t>
    </rPh>
    <phoneticPr fontId="2"/>
  </si>
  <si>
    <t>Ⅱ支出の部</t>
    <rPh sb="1" eb="3">
      <t>シシュツ</t>
    </rPh>
    <rPh sb="4" eb="5">
      <t>ブ</t>
    </rPh>
    <phoneticPr fontId="2"/>
  </si>
  <si>
    <t>１事業費</t>
    <rPh sb="1" eb="4">
      <t>ジギョウヒ</t>
    </rPh>
    <phoneticPr fontId="2"/>
  </si>
  <si>
    <t>２管理費</t>
    <rPh sb="1" eb="4">
      <t>カンリヒ</t>
    </rPh>
    <phoneticPr fontId="2"/>
  </si>
  <si>
    <t>３予備費</t>
    <rPh sb="1" eb="4">
      <t>ヨビヒ</t>
    </rPh>
    <phoneticPr fontId="2"/>
  </si>
  <si>
    <t>当　期　支　出　合　計（Ｃ）</t>
    <rPh sb="0" eb="1">
      <t>トウ</t>
    </rPh>
    <rPh sb="2" eb="3">
      <t>キ</t>
    </rPh>
    <rPh sb="4" eb="5">
      <t>ササ</t>
    </rPh>
    <rPh sb="6" eb="7">
      <t>デ</t>
    </rPh>
    <rPh sb="8" eb="9">
      <t>ゴウ</t>
    </rPh>
    <rPh sb="10" eb="11">
      <t>ケイ</t>
    </rPh>
    <phoneticPr fontId="2"/>
  </si>
  <si>
    <t>当　期　収　支　差　額（Ａ－Ｃ）</t>
    <rPh sb="0" eb="1">
      <t>トウ</t>
    </rPh>
    <rPh sb="2" eb="3">
      <t>キ</t>
    </rPh>
    <rPh sb="4" eb="5">
      <t>オサム</t>
    </rPh>
    <rPh sb="6" eb="7">
      <t>ササ</t>
    </rPh>
    <rPh sb="8" eb="9">
      <t>サ</t>
    </rPh>
    <rPh sb="10" eb="11">
      <t>ガク</t>
    </rPh>
    <phoneticPr fontId="2"/>
  </si>
  <si>
    <t>次期繰越収支差額（Ｂ－Ｃ）</t>
    <rPh sb="0" eb="2">
      <t>ジキ</t>
    </rPh>
    <rPh sb="2" eb="4">
      <t>クリコシ</t>
    </rPh>
    <rPh sb="4" eb="6">
      <t>シュウシ</t>
    </rPh>
    <rPh sb="6" eb="8">
      <t>サガク</t>
    </rPh>
    <phoneticPr fontId="2"/>
  </si>
  <si>
    <t>達成率</t>
    <rPh sb="0" eb="3">
      <t>タッセイリツ</t>
    </rPh>
    <phoneticPr fontId="2"/>
  </si>
  <si>
    <t>特定非営利活動法人ニランジャナセワサンガ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</si>
  <si>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(単位：円)</t>
    <rPh sb="1" eb="3">
      <t>タンイ</t>
    </rPh>
    <rPh sb="4" eb="5">
      <t>エン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</si>
  <si>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</si>
  <si>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</si>
  <si>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Ⅰ資産の部</t>
    <rPh sb="1" eb="3">
      <t>シサン</t>
    </rPh>
    <rPh sb="4" eb="5">
      <t>ブ</t>
    </rPh>
    <phoneticPr fontId="2"/>
  </si>
  <si>
    <t>１流動資産</t>
    <rPh sb="1" eb="3">
      <t>リュウドウ</t>
    </rPh>
    <rPh sb="3" eb="5">
      <t>シサン</t>
    </rPh>
    <phoneticPr fontId="2"/>
  </si>
  <si>
    <t>現金預金</t>
    <rPh sb="0" eb="2">
      <t>ゲンキン</t>
    </rPh>
    <rPh sb="2" eb="4">
      <t>ヨキン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</si>
  <si>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</si>
  <si>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２固定資産</t>
    <rPh sb="1" eb="3">
      <t>コテイ</t>
    </rPh>
    <rPh sb="3" eb="5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</si>
  <si>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</si>
  <si>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投資その他の固定資産</t>
    <rPh sb="0" eb="2">
      <t>トウシ</t>
    </rPh>
    <rPh sb="4" eb="5">
      <t>タ</t>
    </rPh>
    <rPh sb="6" eb="8">
      <t>コテイ</t>
    </rPh>
    <rPh sb="8" eb="10">
      <t>シサン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</si>
  <si>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</si>
  <si>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Ⅱ負債の部</t>
    <rPh sb="1" eb="3">
      <t>フサイ</t>
    </rPh>
    <rPh sb="4" eb="5">
      <t>ブ</t>
    </rPh>
    <phoneticPr fontId="2"/>
  </si>
  <si>
    <t>１流動負債</t>
    <rPh sb="1" eb="3">
      <t>リュウドウ</t>
    </rPh>
    <rPh sb="3" eb="5">
      <t>フサイ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</si>
  <si>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</si>
  <si>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預り金</t>
    <rPh sb="0" eb="1">
      <t>アズカ</t>
    </rPh>
    <rPh sb="2" eb="3">
      <t>キン</t>
    </rPh>
    <phoneticPr fontId="2"/>
  </si>
  <si>
    <t>未払金</t>
    <rPh sb="0" eb="1">
      <t>ミ</t>
    </rPh>
    <rPh sb="1" eb="2">
      <t>バライ</t>
    </rPh>
    <rPh sb="2" eb="3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</si>
  <si>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</si>
  <si>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</si>
  <si>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</si>
  <si>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2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</si>
  <si>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</si>
  <si>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</si>
  <si>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</si>
  <si>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</si>
  <si>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ゴウ</t>
    </rPh>
    <rPh sb="10" eb="11">
      <t>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</si>
  <si>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</si>
  <si>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決算額</t>
    <rPh sb="0" eb="2">
      <t>ケッサン</t>
    </rPh>
    <rPh sb="2" eb="3">
      <t>ガク</t>
    </rPh>
    <phoneticPr fontId="2"/>
  </si>
  <si>
    <t>予算額</t>
    <phoneticPr fontId="2"/>
  </si>
  <si>
    <t>２固定負債</t>
    <rPh sb="1" eb="3">
      <t>コテイ</t>
    </rPh>
    <rPh sb="3" eb="5">
      <t>フサイ</t>
    </rPh>
    <phoneticPr fontId="2"/>
  </si>
  <si>
    <t>科　　　　　目</t>
    <phoneticPr fontId="2"/>
  </si>
  <si>
    <t>特定非営利活動法人ニランジャナセワサンガ</t>
    <phoneticPr fontId="2"/>
  </si>
  <si>
    <t>（単位：円）</t>
    <phoneticPr fontId="2"/>
  </si>
  <si>
    <t>当　期　収　入　合　計（Ａ）</t>
    <phoneticPr fontId="2"/>
  </si>
  <si>
    <t>収　入　合　計（Ｂ）</t>
    <phoneticPr fontId="2"/>
  </si>
  <si>
    <t>※資金の範囲は現金預金および借入金・貸付金を含まない短期金銭債権債務までとする</t>
    <phoneticPr fontId="2"/>
  </si>
  <si>
    <t>前期繰越収支差額</t>
    <phoneticPr fontId="2"/>
  </si>
  <si>
    <t>４その他の収入</t>
    <rPh sb="3" eb="4">
      <t>タ</t>
    </rPh>
    <rPh sb="5" eb="7">
      <t>シュウニュウ</t>
    </rPh>
    <phoneticPr fontId="2"/>
  </si>
  <si>
    <t>(1)給与手当</t>
    <rPh sb="3" eb="5">
      <t>キュウヨ</t>
    </rPh>
    <rPh sb="5" eb="7">
      <t>テアテ</t>
    </rPh>
    <phoneticPr fontId="2"/>
  </si>
  <si>
    <t>(2)家賃地代</t>
    <rPh sb="3" eb="5">
      <t>ヤチン</t>
    </rPh>
    <rPh sb="5" eb="7">
      <t>チダイ</t>
    </rPh>
    <phoneticPr fontId="2"/>
  </si>
  <si>
    <t>(3)通信費</t>
    <rPh sb="3" eb="6">
      <t>ツウシンヒ</t>
    </rPh>
    <phoneticPr fontId="2"/>
  </si>
  <si>
    <t>(4)消耗品費</t>
    <rPh sb="3" eb="5">
      <t>ショウモウ</t>
    </rPh>
    <rPh sb="5" eb="6">
      <t>ヒン</t>
    </rPh>
    <rPh sb="6" eb="7">
      <t>ヒ</t>
    </rPh>
    <phoneticPr fontId="2"/>
  </si>
  <si>
    <t>(5)設備費</t>
    <rPh sb="3" eb="5">
      <t>セツビ</t>
    </rPh>
    <rPh sb="5" eb="6">
      <t>ヒ</t>
    </rPh>
    <phoneticPr fontId="2"/>
  </si>
  <si>
    <t>(6)旅費交通費</t>
    <rPh sb="3" eb="5">
      <t>リョヒ</t>
    </rPh>
    <rPh sb="5" eb="8">
      <t>コウツウヒ</t>
    </rPh>
    <phoneticPr fontId="2"/>
  </si>
  <si>
    <t>(7)水道光熱費</t>
    <rPh sb="3" eb="5">
      <t>スイドウ</t>
    </rPh>
    <rPh sb="5" eb="8">
      <t>コウネツヒ</t>
    </rPh>
    <phoneticPr fontId="2"/>
  </si>
  <si>
    <t>(9)租税公課</t>
    <rPh sb="3" eb="5">
      <t>ソゼイ</t>
    </rPh>
    <rPh sb="5" eb="7">
      <t>コウカ</t>
    </rPh>
    <phoneticPr fontId="2"/>
  </si>
  <si>
    <t>(10)支払手数料</t>
    <rPh sb="4" eb="6">
      <t>シハライ</t>
    </rPh>
    <rPh sb="6" eb="9">
      <t>テスウリョウ</t>
    </rPh>
    <phoneticPr fontId="2"/>
  </si>
  <si>
    <t>(12)広告宣伝費</t>
    <phoneticPr fontId="2"/>
  </si>
  <si>
    <t>(13)諸会費</t>
    <phoneticPr fontId="2"/>
  </si>
  <si>
    <t>(14)荷造運賃</t>
    <phoneticPr fontId="2"/>
  </si>
  <si>
    <t>(15)外注費</t>
    <phoneticPr fontId="2"/>
  </si>
  <si>
    <t>(8)新聞図書費</t>
    <rPh sb="3" eb="5">
      <t>シンブン</t>
    </rPh>
    <rPh sb="5" eb="7">
      <t>トショ</t>
    </rPh>
    <rPh sb="7" eb="8">
      <t>ヒ</t>
    </rPh>
    <phoneticPr fontId="2"/>
  </si>
  <si>
    <t>(11)雑費</t>
    <phoneticPr fontId="2"/>
  </si>
  <si>
    <t>(16)会議費</t>
    <rPh sb="4" eb="7">
      <t>カイギヒ</t>
    </rPh>
    <phoneticPr fontId="2"/>
  </si>
  <si>
    <t>(1)賛助会員費</t>
    <rPh sb="3" eb="5">
      <t>サンジョ</t>
    </rPh>
    <rPh sb="5" eb="7">
      <t>カイイン</t>
    </rPh>
    <rPh sb="7" eb="8">
      <t>ヒ</t>
    </rPh>
    <phoneticPr fontId="2"/>
  </si>
  <si>
    <t>(17)保険料</t>
    <rPh sb="4" eb="7">
      <t>ホケンリョウ</t>
    </rPh>
    <phoneticPr fontId="2"/>
  </si>
  <si>
    <t>管理費合計</t>
    <rPh sb="0" eb="3">
      <t>カンリヒ</t>
    </rPh>
    <rPh sb="3" eb="5">
      <t>ゴウケイ</t>
    </rPh>
    <phoneticPr fontId="2"/>
  </si>
  <si>
    <t>事業収入合計</t>
    <rPh sb="0" eb="2">
      <t>ジギョウ</t>
    </rPh>
    <rPh sb="2" eb="4">
      <t>シュウニュウ</t>
    </rPh>
    <rPh sb="4" eb="6">
      <t>ゴウケイ</t>
    </rPh>
    <phoneticPr fontId="2"/>
  </si>
  <si>
    <t>会費収入合計</t>
    <rPh sb="0" eb="2">
      <t>カイヒ</t>
    </rPh>
    <rPh sb="2" eb="4">
      <t>シュウニュウ</t>
    </rPh>
    <rPh sb="4" eb="6">
      <t>ゴウケイ</t>
    </rPh>
    <phoneticPr fontId="2"/>
  </si>
  <si>
    <t>←受取利息と雑収入</t>
    <rPh sb="1" eb="3">
      <t>ウケトリ</t>
    </rPh>
    <rPh sb="3" eb="5">
      <t>リソク</t>
    </rPh>
    <rPh sb="6" eb="9">
      <t>ザッシュウニュウ</t>
    </rPh>
    <phoneticPr fontId="2"/>
  </si>
  <si>
    <t>その他以外合計</t>
    <rPh sb="2" eb="3">
      <t>タ</t>
    </rPh>
    <rPh sb="3" eb="5">
      <t>イガイ</t>
    </rPh>
    <rPh sb="5" eb="7">
      <t>ゴウケイ</t>
    </rPh>
    <phoneticPr fontId="2"/>
  </si>
  <si>
    <t xml:space="preserve">2015年度　特定非営利活動に係る活動計算書 </t>
    <rPh sb="17" eb="19">
      <t>カツドウ</t>
    </rPh>
    <phoneticPr fontId="2"/>
  </si>
  <si>
    <t>2015年4月1日から2016年3月31日まで</t>
    <phoneticPr fontId="2"/>
  </si>
  <si>
    <t>※資金の範囲は現金預金および借入金・貸付金を含まない短期金銭債権債務までとする</t>
    <phoneticPr fontId="2"/>
  </si>
  <si>
    <t>2015年度　特定非営利活動に係る貸借対照表</t>
    <rPh sb="17" eb="19">
      <t>タイシャク</t>
    </rPh>
    <rPh sb="19" eb="22">
      <t>タイショウヒョウ</t>
    </rPh>
    <phoneticPr fontId="2"/>
  </si>
  <si>
    <t>2016年3月31日現在</t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</si>
</sst>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);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0" xfId="0" applyFo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0" xfId="0" applyFont="1" applyBorder="1">
      <alignment vertical="center"/>
    </xf>
    <xf numFmtId="38" fontId="7" fillId="0" borderId="0" xfId="1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Alignment="1">
      <alignment horizontal="right" vertical="center"/>
    </xf>
    <xf numFmtId="38" fontId="6" fillId="0" borderId="16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>
      <alignment vertical="center"/>
    </xf>
    <xf numFmtId="0" fontId="6" fillId="0" borderId="8" xfId="0" applyFont="1" applyBorder="1" applyAlignment="1">
      <alignment horizontal="left" vertical="center" wrapText="1"/>
    </xf>
    <xf numFmtId="38" fontId="6" fillId="0" borderId="11" xfId="1" applyFont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9" fontId="6" fillId="0" borderId="7" xfId="1" applyNumberFormat="1" applyFont="1" applyBorder="1" applyAlignment="1">
      <alignment horizontal="center" vertical="center"/>
    </xf>
    <xf numFmtId="38" fontId="6" fillId="0" borderId="0" xfId="1" applyFont="1">
      <alignment vertical="center"/>
    </xf>
    <xf numFmtId="0" fontId="6" fillId="0" borderId="5" xfId="0" applyFont="1" applyBorder="1" applyAlignment="1">
      <alignment vertical="center" wrapText="1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9" fontId="7" fillId="0" borderId="0" xfId="1" applyNumberFormat="1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" fontId="6" fillId="0" borderId="5" xfId="1" applyNumberFormat="1" applyFont="1" applyFill="1" applyBorder="1" applyAlignment="1">
      <alignment vertical="center"/>
    </xf>
    <xf numFmtId="9" fontId="6" fillId="0" borderId="5" xfId="1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14" xfId="1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8" xfId="0" applyNumberFormat="1" applyFont="1" applyBorder="1">
      <alignment vertical="center"/>
    </xf>
    <xf numFmtId="0" fontId="4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" fontId="6" fillId="0" borderId="8" xfId="1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8" fontId="6" fillId="0" borderId="0" xfId="1" applyFont="1" applyFill="1" applyAlignment="1">
      <alignment vertical="center"/>
    </xf>
    <xf numFmtId="9" fontId="6" fillId="0" borderId="5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3" fontId="6" fillId="0" borderId="13" xfId="1" applyNumberFormat="1" applyFont="1" applyFill="1" applyBorder="1" applyAlignment="1">
      <alignment vertical="center"/>
    </xf>
    <xf numFmtId="9" fontId="6" fillId="0" borderId="13" xfId="1" applyNumberFormat="1" applyFont="1" applyFill="1" applyBorder="1" applyAlignment="1">
      <alignment vertical="center"/>
    </xf>
    <xf numFmtId="0" fontId="6" fillId="0" borderId="5" xfId="1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" fontId="6" fillId="0" borderId="12" xfId="1" applyNumberFormat="1" applyFont="1" applyFill="1" applyBorder="1" applyAlignment="1">
      <alignment vertical="center"/>
    </xf>
    <xf numFmtId="9" fontId="6" fillId="0" borderId="12" xfId="1" applyNumberFormat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9" fontId="6" fillId="0" borderId="14" xfId="1" applyNumberFormat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9" fontId="6" fillId="0" borderId="15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7" fontId="12" fillId="0" borderId="0" xfId="0" applyNumberFormat="1" applyFont="1" applyAlignment="1">
      <alignment vertical="center"/>
    </xf>
    <xf numFmtId="38" fontId="6" fillId="0" borderId="0" xfId="1" applyFont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J59"/>
  <sheetViews>
    <sheetView tabSelected="1" view="pageBreakPreview" topLeftCell="A43" zoomScaleNormal="100" zoomScaleSheetLayoutView="100" workbookViewId="0">
      <selection sqref="A1:H1"/>
    </sheetView>
  </sheetViews>
  <sheetFormatPr defaultRowHeight="11.25"/>
  <cols>
    <col min="1" max="3" width="2.25" style="1" customWidth="1"/>
    <col min="4" max="4" width="45.125" style="1" customWidth="1"/>
    <col min="5" max="5" width="11.625" style="37" customWidth="1"/>
    <col min="6" max="6" width="11.625" style="38" customWidth="1"/>
    <col min="7" max="7" width="11.625" style="39" customWidth="1"/>
    <col min="8" max="8" width="17.25" style="1" customWidth="1"/>
    <col min="9" max="9" width="18" style="1" bestFit="1" customWidth="1"/>
    <col min="10" max="10" width="10.25" style="1" bestFit="1" customWidth="1"/>
    <col min="11" max="16384" width="9" style="1"/>
  </cols>
  <sheetData>
    <row r="1" spans="1:10" ht="30.95" customHeight="1">
      <c r="A1" s="85" t="s">
        <v>80</v>
      </c>
      <c r="B1" s="86"/>
      <c r="C1" s="86"/>
      <c r="D1" s="86"/>
      <c r="E1" s="86"/>
      <c r="F1" s="86"/>
      <c r="G1" s="86"/>
      <c r="H1" s="86"/>
    </row>
    <row r="3" spans="1:10" ht="13.5">
      <c r="H3" s="18" t="s">
        <v>50</v>
      </c>
    </row>
    <row r="5" spans="1:10" s="16" customFormat="1" ht="12">
      <c r="A5" s="16" t="s">
        <v>81</v>
      </c>
      <c r="E5" s="37"/>
      <c r="F5" s="38"/>
      <c r="G5" s="39"/>
      <c r="H5" s="17" t="s">
        <v>51</v>
      </c>
    </row>
    <row r="6" spans="1:10" s="16" customFormat="1" ht="6" customHeight="1">
      <c r="E6" s="37"/>
      <c r="F6" s="38"/>
      <c r="G6" s="39"/>
    </row>
    <row r="7" spans="1:10" s="16" customFormat="1" ht="18" customHeight="1">
      <c r="A7" s="83" t="s">
        <v>49</v>
      </c>
      <c r="B7" s="83"/>
      <c r="C7" s="83"/>
      <c r="D7" s="84"/>
      <c r="E7" s="31" t="s">
        <v>47</v>
      </c>
      <c r="F7" s="32" t="s">
        <v>46</v>
      </c>
      <c r="G7" s="33" t="s">
        <v>18</v>
      </c>
      <c r="H7" s="7" t="s">
        <v>0</v>
      </c>
    </row>
    <row r="8" spans="1:10" s="16" customFormat="1" ht="15.95" customHeight="1">
      <c r="A8" s="40" t="s">
        <v>1</v>
      </c>
      <c r="B8" s="41"/>
      <c r="C8" s="41"/>
      <c r="D8" s="41"/>
      <c r="E8" s="42"/>
      <c r="F8" s="43"/>
      <c r="G8" s="44"/>
      <c r="H8" s="45"/>
    </row>
    <row r="9" spans="1:10" s="16" customFormat="1" ht="15.95" customHeight="1">
      <c r="A9" s="40"/>
      <c r="B9" s="41" t="s">
        <v>2</v>
      </c>
      <c r="C9" s="41"/>
      <c r="D9" s="45"/>
      <c r="E9" s="64"/>
      <c r="F9" s="43"/>
      <c r="G9" s="65"/>
      <c r="H9" s="45"/>
    </row>
    <row r="10" spans="1:10" s="16" customFormat="1" ht="15.95" customHeight="1">
      <c r="A10" s="40"/>
      <c r="B10" s="41"/>
      <c r="C10" s="58" t="s">
        <v>73</v>
      </c>
      <c r="D10" s="57"/>
      <c r="E10" s="66">
        <v>3450000</v>
      </c>
      <c r="F10" s="67">
        <v>3566150</v>
      </c>
      <c r="G10" s="68">
        <f>F10/E10</f>
        <v>1.0336666666666667</v>
      </c>
      <c r="H10" s="9"/>
      <c r="I10" s="16" t="s">
        <v>77</v>
      </c>
    </row>
    <row r="11" spans="1:10" s="16" customFormat="1" ht="15.95" customHeight="1">
      <c r="A11" s="40"/>
      <c r="B11" s="41"/>
      <c r="C11" s="41"/>
      <c r="D11" s="41"/>
      <c r="E11" s="69"/>
      <c r="F11" s="59"/>
      <c r="G11" s="65"/>
      <c r="H11" s="45"/>
    </row>
    <row r="12" spans="1:10" s="16" customFormat="1" ht="15.95" customHeight="1">
      <c r="A12" s="40"/>
      <c r="B12" s="41" t="s">
        <v>3</v>
      </c>
      <c r="C12" s="41"/>
      <c r="D12" s="41"/>
      <c r="E12" s="70"/>
      <c r="F12" s="43"/>
      <c r="G12" s="65"/>
      <c r="H12" s="45"/>
    </row>
    <row r="13" spans="1:10" s="16" customFormat="1" ht="15.95" customHeight="1">
      <c r="A13" s="40"/>
      <c r="B13" s="41"/>
      <c r="C13" s="58" t="s">
        <v>4</v>
      </c>
      <c r="D13" s="57"/>
      <c r="E13" s="71">
        <v>14350000</v>
      </c>
      <c r="F13" s="67">
        <v>3227058</v>
      </c>
      <c r="G13" s="68">
        <f>F13/E13</f>
        <v>0.22488209059233449</v>
      </c>
      <c r="H13" s="45"/>
      <c r="I13" s="54"/>
      <c r="J13" s="54"/>
    </row>
    <row r="14" spans="1:10" s="16" customFormat="1" ht="15.95" customHeight="1">
      <c r="A14" s="40"/>
      <c r="B14" s="41"/>
      <c r="C14" s="58" t="s">
        <v>5</v>
      </c>
      <c r="D14" s="57"/>
      <c r="E14" s="71">
        <v>4000000</v>
      </c>
      <c r="F14" s="67">
        <v>967841</v>
      </c>
      <c r="G14" s="68">
        <f>F14/E14</f>
        <v>0.24196024999999999</v>
      </c>
      <c r="H14" s="45"/>
    </row>
    <row r="15" spans="1:10" s="16" customFormat="1" ht="15.95" customHeight="1">
      <c r="A15" s="40"/>
      <c r="B15" s="41"/>
      <c r="C15" s="58" t="s">
        <v>6</v>
      </c>
      <c r="D15" s="57"/>
      <c r="E15" s="71">
        <v>0</v>
      </c>
      <c r="F15" s="67"/>
      <c r="G15" s="68"/>
      <c r="H15" s="45"/>
    </row>
    <row r="16" spans="1:10" s="16" customFormat="1" ht="15.95" customHeight="1">
      <c r="A16" s="40"/>
      <c r="B16" s="41"/>
      <c r="C16" s="58" t="s">
        <v>7</v>
      </c>
      <c r="D16" s="57"/>
      <c r="E16" s="71">
        <v>1030000</v>
      </c>
      <c r="F16" s="67">
        <v>1290000</v>
      </c>
      <c r="G16" s="68">
        <f>F16/E16</f>
        <v>1.2524271844660195</v>
      </c>
      <c r="H16" s="45"/>
    </row>
    <row r="17" spans="1:10" s="16" customFormat="1" ht="15.95" customHeight="1">
      <c r="A17" s="40"/>
      <c r="B17" s="41"/>
      <c r="C17" s="58" t="s">
        <v>8</v>
      </c>
      <c r="D17" s="57"/>
      <c r="E17" s="71">
        <v>0</v>
      </c>
      <c r="F17" s="67">
        <v>0</v>
      </c>
      <c r="G17" s="68"/>
      <c r="H17" s="45"/>
      <c r="I17" s="16" t="s">
        <v>76</v>
      </c>
      <c r="J17" s="16" t="s">
        <v>79</v>
      </c>
    </row>
    <row r="18" spans="1:10" s="16" customFormat="1" ht="15.95" customHeight="1">
      <c r="A18" s="40"/>
      <c r="B18" s="41"/>
      <c r="C18" s="58" t="s">
        <v>9</v>
      </c>
      <c r="D18" s="57"/>
      <c r="E18" s="71">
        <v>0</v>
      </c>
      <c r="F18" s="67">
        <v>0</v>
      </c>
      <c r="G18" s="68"/>
      <c r="H18" s="45"/>
      <c r="I18" s="62">
        <f>SUM(F13:F18)</f>
        <v>5484899</v>
      </c>
      <c r="J18" s="54">
        <f>SUM(F10:F20)</f>
        <v>10451562</v>
      </c>
    </row>
    <row r="19" spans="1:10" s="16" customFormat="1" ht="15.95" customHeight="1">
      <c r="A19" s="40"/>
      <c r="B19" s="41"/>
      <c r="C19" s="41"/>
      <c r="D19" s="41"/>
      <c r="E19" s="70"/>
      <c r="F19" s="43"/>
      <c r="G19" s="65"/>
      <c r="H19" s="45"/>
    </row>
    <row r="20" spans="1:10" s="16" customFormat="1" ht="15.95" customHeight="1">
      <c r="A20" s="40"/>
      <c r="B20" s="60" t="s">
        <v>10</v>
      </c>
      <c r="C20" s="60"/>
      <c r="D20" s="60"/>
      <c r="E20" s="72">
        <v>1400000</v>
      </c>
      <c r="F20" s="73">
        <v>1400513</v>
      </c>
      <c r="G20" s="74">
        <f>F20/E20</f>
        <v>1.0003664285714287</v>
      </c>
      <c r="H20" s="45"/>
    </row>
    <row r="21" spans="1:10" s="16" customFormat="1" ht="15.95" customHeight="1">
      <c r="A21" s="46"/>
      <c r="B21" s="47" t="s">
        <v>56</v>
      </c>
      <c r="C21" s="47"/>
      <c r="D21" s="48"/>
      <c r="E21" s="75">
        <v>0</v>
      </c>
      <c r="F21" s="49">
        <v>734</v>
      </c>
      <c r="G21" s="76"/>
      <c r="H21" s="48"/>
      <c r="I21" s="63" t="s">
        <v>78</v>
      </c>
    </row>
    <row r="22" spans="1:10" s="16" customFormat="1" ht="15.95" customHeight="1">
      <c r="A22" s="40"/>
      <c r="B22" s="41"/>
      <c r="D22" s="8" t="s">
        <v>52</v>
      </c>
      <c r="E22" s="70">
        <f>SUM(E10:E21)</f>
        <v>24230000</v>
      </c>
      <c r="F22" s="43">
        <f>SUM(F10:F21)</f>
        <v>10452296</v>
      </c>
      <c r="G22" s="65">
        <f>F22/E22</f>
        <v>0.43137829137432937</v>
      </c>
      <c r="H22" s="45"/>
    </row>
    <row r="23" spans="1:10" s="16" customFormat="1" ht="15.95" customHeight="1">
      <c r="A23" s="46"/>
      <c r="B23" s="47"/>
      <c r="C23" s="47"/>
      <c r="D23" s="12" t="s">
        <v>55</v>
      </c>
      <c r="E23" s="49">
        <v>5694267</v>
      </c>
      <c r="F23" s="49">
        <v>5694267</v>
      </c>
      <c r="G23" s="76"/>
      <c r="H23" s="48"/>
    </row>
    <row r="24" spans="1:10" s="16" customFormat="1" ht="15.95" customHeight="1" thickBot="1">
      <c r="A24" s="50"/>
      <c r="B24" s="51"/>
      <c r="C24" s="51"/>
      <c r="D24" s="13" t="s">
        <v>53</v>
      </c>
      <c r="E24" s="77">
        <f>E22+E23</f>
        <v>29924267</v>
      </c>
      <c r="F24" s="78">
        <f>SUM(F22:F23)</f>
        <v>16146563</v>
      </c>
      <c r="G24" s="79">
        <f>F24/E24</f>
        <v>0.53958090268343084</v>
      </c>
      <c r="H24" s="52"/>
    </row>
    <row r="25" spans="1:10" s="16" customFormat="1" ht="15.95" customHeight="1" thickTop="1">
      <c r="A25" s="40"/>
      <c r="B25" s="41"/>
      <c r="C25" s="41"/>
      <c r="D25" s="41"/>
      <c r="E25" s="70"/>
      <c r="F25" s="43"/>
      <c r="G25" s="65"/>
      <c r="H25" s="45"/>
    </row>
    <row r="26" spans="1:10" s="16" customFormat="1" ht="15.95" customHeight="1">
      <c r="A26" s="40" t="s">
        <v>11</v>
      </c>
      <c r="B26" s="41"/>
      <c r="C26" s="41"/>
      <c r="D26" s="41"/>
      <c r="E26" s="70"/>
      <c r="F26" s="43"/>
      <c r="G26" s="65"/>
      <c r="H26" s="45"/>
    </row>
    <row r="27" spans="1:10" s="16" customFormat="1" ht="15.95" customHeight="1">
      <c r="A27" s="40"/>
      <c r="B27" s="41" t="s">
        <v>12</v>
      </c>
      <c r="C27" s="41"/>
      <c r="D27" s="41"/>
      <c r="E27" s="70"/>
      <c r="F27" s="43"/>
      <c r="G27" s="65"/>
      <c r="H27" s="45"/>
    </row>
    <row r="28" spans="1:10" s="16" customFormat="1" ht="15.95" customHeight="1">
      <c r="A28" s="40"/>
      <c r="B28" s="41"/>
      <c r="C28" s="58" t="s">
        <v>4</v>
      </c>
      <c r="D28" s="57"/>
      <c r="E28" s="71">
        <v>18750000</v>
      </c>
      <c r="F28" s="67">
        <v>7293657</v>
      </c>
      <c r="G28" s="68">
        <f>F28/E28</f>
        <v>0.38899504000000001</v>
      </c>
      <c r="H28" s="35"/>
    </row>
    <row r="29" spans="1:10" s="16" customFormat="1" ht="15.95" customHeight="1">
      <c r="A29" s="40"/>
      <c r="B29" s="41"/>
      <c r="C29" s="58" t="s">
        <v>5</v>
      </c>
      <c r="D29" s="57"/>
      <c r="E29" s="71">
        <v>3640000</v>
      </c>
      <c r="F29" s="67">
        <v>1169187</v>
      </c>
      <c r="G29" s="68">
        <f>F29/E29</f>
        <v>0.32120521978021976</v>
      </c>
      <c r="H29" s="30"/>
    </row>
    <row r="30" spans="1:10" s="16" customFormat="1" ht="15.95" customHeight="1">
      <c r="A30" s="40"/>
      <c r="B30" s="41"/>
      <c r="C30" s="58" t="s">
        <v>6</v>
      </c>
      <c r="D30" s="57"/>
      <c r="E30" s="71">
        <v>300000</v>
      </c>
      <c r="F30" s="67">
        <v>0</v>
      </c>
      <c r="G30" s="68"/>
      <c r="H30" s="45"/>
    </row>
    <row r="31" spans="1:10" s="16" customFormat="1" ht="15.95" customHeight="1">
      <c r="A31" s="40"/>
      <c r="B31" s="41"/>
      <c r="C31" s="58" t="s">
        <v>7</v>
      </c>
      <c r="D31" s="57"/>
      <c r="E31" s="71">
        <v>1000000</v>
      </c>
      <c r="F31" s="67">
        <v>1230000</v>
      </c>
      <c r="G31" s="68">
        <f>F31/E31</f>
        <v>1.23</v>
      </c>
      <c r="H31" s="45"/>
    </row>
    <row r="32" spans="1:10" s="16" customFormat="1" ht="15.95" customHeight="1">
      <c r="A32" s="40"/>
      <c r="B32" s="41"/>
      <c r="C32" s="58" t="s">
        <v>8</v>
      </c>
      <c r="D32" s="57"/>
      <c r="E32" s="71">
        <v>0</v>
      </c>
      <c r="F32" s="67">
        <v>0</v>
      </c>
      <c r="G32" s="68"/>
      <c r="H32" s="45"/>
    </row>
    <row r="33" spans="1:9" s="16" customFormat="1" ht="15.95" customHeight="1">
      <c r="A33" s="40"/>
      <c r="B33" s="41"/>
      <c r="C33" s="58" t="s">
        <v>9</v>
      </c>
      <c r="D33" s="57"/>
      <c r="E33" s="71">
        <v>100000</v>
      </c>
      <c r="F33" s="67">
        <v>0</v>
      </c>
      <c r="G33" s="68"/>
      <c r="H33" s="45"/>
    </row>
    <row r="34" spans="1:9" s="16" customFormat="1" ht="15.95" customHeight="1">
      <c r="A34" s="40"/>
      <c r="B34" s="41"/>
      <c r="C34" s="41"/>
      <c r="D34" s="41"/>
      <c r="E34" s="70"/>
      <c r="F34" s="43"/>
      <c r="G34" s="65"/>
      <c r="H34" s="45"/>
      <c r="I34" s="81">
        <f>SUM(F28:F33)</f>
        <v>9692844</v>
      </c>
    </row>
    <row r="35" spans="1:9" s="16" customFormat="1" ht="15.95" customHeight="1">
      <c r="A35" s="40"/>
      <c r="B35" s="41" t="s">
        <v>13</v>
      </c>
      <c r="C35" s="41"/>
      <c r="D35" s="41"/>
      <c r="E35" s="70"/>
      <c r="F35" s="43"/>
      <c r="G35" s="65"/>
      <c r="H35" s="45"/>
    </row>
    <row r="36" spans="1:9" ht="15.95" customHeight="1">
      <c r="A36" s="40"/>
      <c r="B36" s="41"/>
      <c r="C36" s="56" t="s">
        <v>57</v>
      </c>
      <c r="D36" s="57"/>
      <c r="E36" s="66">
        <v>1380000</v>
      </c>
      <c r="F36" s="66">
        <v>2035000</v>
      </c>
      <c r="G36" s="68"/>
      <c r="H36" s="53"/>
    </row>
    <row r="37" spans="1:9" ht="15.95" customHeight="1">
      <c r="A37" s="40"/>
      <c r="B37" s="41"/>
      <c r="C37" s="56" t="s">
        <v>58</v>
      </c>
      <c r="D37" s="57"/>
      <c r="E37" s="66">
        <v>360000</v>
      </c>
      <c r="F37" s="66">
        <v>248289</v>
      </c>
      <c r="G37" s="68">
        <f>F37/E37</f>
        <v>0.6896916666666667</v>
      </c>
      <c r="H37" s="53"/>
    </row>
    <row r="38" spans="1:9" ht="15.95" customHeight="1">
      <c r="A38" s="40"/>
      <c r="B38" s="41"/>
      <c r="C38" s="56" t="s">
        <v>59</v>
      </c>
      <c r="D38" s="57"/>
      <c r="E38" s="66">
        <v>30000</v>
      </c>
      <c r="F38" s="66">
        <v>26518</v>
      </c>
      <c r="G38" s="68">
        <f>F38/E38</f>
        <v>0.88393333333333335</v>
      </c>
      <c r="H38" s="53"/>
    </row>
    <row r="39" spans="1:9" ht="15.95" customHeight="1">
      <c r="A39" s="40"/>
      <c r="B39" s="41"/>
      <c r="C39" s="56" t="s">
        <v>60</v>
      </c>
      <c r="D39" s="57"/>
      <c r="E39" s="66">
        <v>50000</v>
      </c>
      <c r="F39" s="66">
        <v>36320</v>
      </c>
      <c r="G39" s="68">
        <f>F39/E39</f>
        <v>0.72640000000000005</v>
      </c>
      <c r="H39" s="53"/>
    </row>
    <row r="40" spans="1:9" ht="15.95" customHeight="1">
      <c r="A40" s="40"/>
      <c r="B40" s="41"/>
      <c r="C40" s="56" t="s">
        <v>61</v>
      </c>
      <c r="D40" s="57"/>
      <c r="E40" s="66">
        <v>200000</v>
      </c>
      <c r="F40" s="66"/>
      <c r="G40" s="68"/>
      <c r="H40" s="53"/>
    </row>
    <row r="41" spans="1:9" ht="15.95" customHeight="1">
      <c r="A41" s="40"/>
      <c r="B41" s="41"/>
      <c r="C41" s="56" t="s">
        <v>62</v>
      </c>
      <c r="D41" s="57"/>
      <c r="E41" s="66">
        <v>300000</v>
      </c>
      <c r="F41" s="66">
        <v>84309</v>
      </c>
      <c r="G41" s="68">
        <f>F41/E41</f>
        <v>0.28103</v>
      </c>
      <c r="H41" s="53"/>
    </row>
    <row r="42" spans="1:9" ht="15.95" customHeight="1">
      <c r="A42" s="40"/>
      <c r="B42" s="41"/>
      <c r="C42" s="56" t="s">
        <v>63</v>
      </c>
      <c r="D42" s="57"/>
      <c r="E42" s="66">
        <v>30000</v>
      </c>
      <c r="F42" s="66"/>
      <c r="G42" s="68"/>
      <c r="H42" s="53"/>
    </row>
    <row r="43" spans="1:9" ht="15.95" customHeight="1">
      <c r="A43" s="40"/>
      <c r="B43" s="41"/>
      <c r="C43" s="56" t="s">
        <v>70</v>
      </c>
      <c r="D43" s="57"/>
      <c r="E43" s="66">
        <v>0</v>
      </c>
      <c r="F43" s="66"/>
      <c r="G43" s="68"/>
      <c r="H43" s="53"/>
    </row>
    <row r="44" spans="1:9" ht="15.95" customHeight="1">
      <c r="A44" s="40"/>
      <c r="B44" s="41"/>
      <c r="C44" s="56" t="s">
        <v>64</v>
      </c>
      <c r="D44" s="57"/>
      <c r="E44" s="66">
        <v>40000</v>
      </c>
      <c r="F44" s="66">
        <v>1650</v>
      </c>
      <c r="G44" s="68"/>
      <c r="H44" s="53"/>
    </row>
    <row r="45" spans="1:9" ht="15.95" customHeight="1">
      <c r="A45" s="40"/>
      <c r="B45" s="41"/>
      <c r="C45" s="56" t="s">
        <v>65</v>
      </c>
      <c r="D45" s="57"/>
      <c r="E45" s="66">
        <v>20000</v>
      </c>
      <c r="F45" s="66">
        <v>13662</v>
      </c>
      <c r="G45" s="68">
        <f t="shared" ref="G45:G50" si="0">F45/E45</f>
        <v>0.68310000000000004</v>
      </c>
      <c r="H45" s="53"/>
    </row>
    <row r="46" spans="1:9" ht="15.95" customHeight="1">
      <c r="A46" s="40"/>
      <c r="B46" s="41"/>
      <c r="C46" s="56" t="s">
        <v>71</v>
      </c>
      <c r="D46" s="57"/>
      <c r="E46" s="66">
        <v>5000</v>
      </c>
      <c r="F46" s="66"/>
      <c r="G46" s="68">
        <f t="shared" si="0"/>
        <v>0</v>
      </c>
      <c r="H46" s="53"/>
    </row>
    <row r="47" spans="1:9" ht="15.95" customHeight="1">
      <c r="A47" s="40"/>
      <c r="B47" s="41"/>
      <c r="C47" s="56" t="s">
        <v>66</v>
      </c>
      <c r="D47" s="57"/>
      <c r="E47" s="66">
        <v>150000</v>
      </c>
      <c r="F47" s="66">
        <v>40093</v>
      </c>
      <c r="G47" s="68">
        <f t="shared" si="0"/>
        <v>0.26728666666666667</v>
      </c>
      <c r="H47" s="53"/>
    </row>
    <row r="48" spans="1:9" ht="15.95" customHeight="1">
      <c r="A48" s="40"/>
      <c r="B48" s="41"/>
      <c r="C48" s="56" t="s">
        <v>67</v>
      </c>
      <c r="D48" s="57"/>
      <c r="E48" s="66">
        <v>10000</v>
      </c>
      <c r="F48" s="66"/>
      <c r="G48" s="68">
        <f t="shared" si="0"/>
        <v>0</v>
      </c>
      <c r="H48" s="53"/>
    </row>
    <row r="49" spans="1:9" ht="15.95" customHeight="1">
      <c r="A49" s="40"/>
      <c r="B49" s="41"/>
      <c r="C49" s="56" t="s">
        <v>68</v>
      </c>
      <c r="D49" s="57"/>
      <c r="E49" s="66">
        <v>15000</v>
      </c>
      <c r="F49" s="66">
        <v>4210</v>
      </c>
      <c r="G49" s="68">
        <f t="shared" si="0"/>
        <v>0.28066666666666668</v>
      </c>
      <c r="H49" s="53"/>
    </row>
    <row r="50" spans="1:9" ht="15.95" customHeight="1">
      <c r="A50" s="40"/>
      <c r="B50" s="41"/>
      <c r="C50" s="56" t="s">
        <v>69</v>
      </c>
      <c r="D50" s="57"/>
      <c r="E50" s="66">
        <v>300000</v>
      </c>
      <c r="F50" s="66">
        <v>27000</v>
      </c>
      <c r="G50" s="68">
        <f t="shared" si="0"/>
        <v>0.09</v>
      </c>
      <c r="H50" s="53"/>
    </row>
    <row r="51" spans="1:9" ht="15.95" customHeight="1">
      <c r="A51" s="40"/>
      <c r="B51" s="41"/>
      <c r="C51" s="56" t="s">
        <v>72</v>
      </c>
      <c r="D51" s="57"/>
      <c r="E51" s="66">
        <v>100000</v>
      </c>
      <c r="F51" s="66"/>
      <c r="G51" s="68"/>
      <c r="H51" s="53"/>
    </row>
    <row r="52" spans="1:9" ht="15.95" customHeight="1">
      <c r="A52" s="40"/>
      <c r="B52" s="41"/>
      <c r="C52" s="56" t="s">
        <v>74</v>
      </c>
      <c r="D52" s="57"/>
      <c r="E52" s="66">
        <v>30000</v>
      </c>
      <c r="F52" s="66">
        <v>14600</v>
      </c>
      <c r="G52" s="68"/>
      <c r="H52" s="53"/>
    </row>
    <row r="53" spans="1:9" ht="15.95" customHeight="1">
      <c r="A53" s="40"/>
      <c r="B53" s="41"/>
      <c r="C53" s="41"/>
      <c r="D53" s="41"/>
      <c r="E53" s="80"/>
      <c r="F53" s="43"/>
      <c r="G53" s="65"/>
      <c r="H53" s="53"/>
    </row>
    <row r="54" spans="1:9" s="16" customFormat="1" ht="15.95" customHeight="1">
      <c r="A54" s="40"/>
      <c r="B54" s="41" t="s">
        <v>14</v>
      </c>
      <c r="C54" s="41"/>
      <c r="D54" s="41"/>
      <c r="E54" s="80">
        <v>30000</v>
      </c>
      <c r="F54" s="43">
        <v>0</v>
      </c>
      <c r="G54" s="65"/>
      <c r="H54" s="45"/>
      <c r="I54" s="16" t="s">
        <v>75</v>
      </c>
    </row>
    <row r="55" spans="1:9" s="16" customFormat="1" ht="15.95" customHeight="1">
      <c r="A55" s="46"/>
      <c r="B55" s="47"/>
      <c r="C55" s="47"/>
      <c r="D55" s="48"/>
      <c r="E55" s="75"/>
      <c r="F55" s="49"/>
      <c r="G55" s="76"/>
      <c r="H55" s="48"/>
      <c r="I55" s="61">
        <f>SUM(F36:F55)</f>
        <v>2531651</v>
      </c>
    </row>
    <row r="56" spans="1:9" s="16" customFormat="1" ht="15.95" customHeight="1">
      <c r="A56" s="40"/>
      <c r="B56" s="41"/>
      <c r="D56" s="41" t="s">
        <v>15</v>
      </c>
      <c r="E56" s="70">
        <f>SUM(E28:E55)</f>
        <v>26840000</v>
      </c>
      <c r="F56" s="43">
        <f>SUM(F25:F55)</f>
        <v>12224495</v>
      </c>
      <c r="G56" s="65">
        <f>F56/E56</f>
        <v>0.45545808494783907</v>
      </c>
      <c r="H56" s="45"/>
    </row>
    <row r="57" spans="1:9" s="16" customFormat="1" ht="15.95" customHeight="1">
      <c r="A57" s="46"/>
      <c r="B57" s="47"/>
      <c r="C57" s="47"/>
      <c r="D57" s="48" t="s">
        <v>16</v>
      </c>
      <c r="E57" s="49">
        <f>E22-E56</f>
        <v>-2610000</v>
      </c>
      <c r="F57" s="49">
        <f>F22-F56</f>
        <v>-1772199</v>
      </c>
      <c r="G57" s="76"/>
      <c r="H57" s="48"/>
    </row>
    <row r="58" spans="1:9" s="16" customFormat="1" ht="15.95" customHeight="1" thickBot="1">
      <c r="A58" s="50"/>
      <c r="B58" s="51"/>
      <c r="C58" s="51"/>
      <c r="D58" s="51" t="s">
        <v>17</v>
      </c>
      <c r="E58" s="77">
        <f>E24-E56</f>
        <v>3084267</v>
      </c>
      <c r="F58" s="78">
        <f>F24-F56</f>
        <v>3922068</v>
      </c>
      <c r="G58" s="79">
        <f>F58/E58</f>
        <v>1.2716369886264711</v>
      </c>
      <c r="H58" s="52"/>
    </row>
    <row r="59" spans="1:9" ht="18" customHeight="1" thickTop="1">
      <c r="A59" s="1" t="s">
        <v>54</v>
      </c>
    </row>
  </sheetData>
  <mergeCells count="2">
    <mergeCell ref="A7:D7"/>
    <mergeCell ref="A1:H1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portrait" horizontalDpi="360" verticalDpi="360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</sheetPr>
  <dimension ref="A1:J36"/>
  <sheetViews>
    <sheetView view="pageLayout" topLeftCell="A22" zoomScaleNormal="75" zoomScaleSheetLayoutView="100" workbookViewId="0">
      <selection activeCell="G30" sqref="G30"/>
    </sheetView>
  </sheetViews>
  <sheetFormatPr defaultRowHeight="13.5"/>
  <cols>
    <col min="1" max="3" width="2.25" style="6" customWidth="1"/>
    <col min="4" max="4" width="5.375" style="6" customWidth="1"/>
    <col min="5" max="5" width="36.625" style="6" customWidth="1"/>
    <col min="6" max="8" width="14.25" style="20" customWidth="1"/>
    <col min="9" max="9" width="1.875" style="6" customWidth="1"/>
    <col min="10" max="16384" width="9" style="6"/>
  </cols>
  <sheetData>
    <row r="1" spans="1:10" ht="30.95" customHeight="1">
      <c r="A1" s="85" t="s">
        <v>83</v>
      </c>
      <c r="B1" s="86"/>
      <c r="C1" s="86"/>
      <c r="D1" s="86"/>
      <c r="E1" s="86"/>
      <c r="F1" s="86"/>
      <c r="G1" s="86"/>
      <c r="H1" s="86"/>
      <c r="I1" s="21"/>
    </row>
    <row r="3" spans="1:10">
      <c r="H3" s="23" t="s">
        <v>19</v>
      </c>
    </row>
    <row r="5" spans="1:10" s="3" customFormat="1" ht="12">
      <c r="A5" s="3" t="s">
        <v>84</v>
      </c>
      <c r="F5" s="34"/>
      <c r="G5" s="34"/>
      <c r="H5" s="36" t="s">
        <v>20</v>
      </c>
    </row>
    <row r="6" spans="1:10" s="3" customFormat="1" ht="6" customHeight="1">
      <c r="F6" s="20"/>
      <c r="G6" s="20"/>
      <c r="H6" s="20"/>
    </row>
    <row r="7" spans="1:10" s="3" customFormat="1" ht="18" customHeight="1">
      <c r="A7" s="87" t="s">
        <v>21</v>
      </c>
      <c r="B7" s="87"/>
      <c r="C7" s="87"/>
      <c r="D7" s="87"/>
      <c r="E7" s="87"/>
      <c r="F7" s="88" t="s">
        <v>22</v>
      </c>
      <c r="G7" s="88"/>
      <c r="H7" s="88"/>
      <c r="I7" s="4"/>
      <c r="J7" s="4"/>
    </row>
    <row r="8" spans="1:10" s="3" customFormat="1" ht="18" customHeight="1">
      <c r="A8" s="5" t="s">
        <v>23</v>
      </c>
      <c r="B8" s="4"/>
      <c r="C8" s="4"/>
      <c r="D8" s="4"/>
      <c r="E8" s="4"/>
      <c r="F8" s="24"/>
      <c r="G8" s="24"/>
      <c r="H8" s="25"/>
      <c r="I8" s="4"/>
      <c r="J8" s="4"/>
    </row>
    <row r="9" spans="1:10" s="3" customFormat="1" ht="18" customHeight="1">
      <c r="A9" s="5"/>
      <c r="B9" s="4" t="s">
        <v>24</v>
      </c>
      <c r="C9" s="4"/>
      <c r="D9" s="4"/>
      <c r="E9" s="4"/>
      <c r="F9" s="26"/>
      <c r="G9" s="26"/>
      <c r="H9" s="27"/>
      <c r="I9" s="4"/>
      <c r="J9" s="4"/>
    </row>
    <row r="10" spans="1:10" s="3" customFormat="1" ht="18" customHeight="1">
      <c r="A10" s="5"/>
      <c r="B10" s="4"/>
      <c r="C10" s="4" t="s">
        <v>25</v>
      </c>
      <c r="D10" s="4"/>
      <c r="E10" s="4"/>
      <c r="F10" s="28">
        <v>4080851</v>
      </c>
      <c r="G10" s="26"/>
      <c r="H10" s="27"/>
      <c r="I10" s="4"/>
      <c r="J10" s="4"/>
    </row>
    <row r="11" spans="1:10" s="3" customFormat="1" ht="18" customHeight="1">
      <c r="A11" s="5"/>
      <c r="B11" s="4"/>
      <c r="C11" s="4"/>
      <c r="D11" s="4"/>
      <c r="E11" s="4" t="s">
        <v>26</v>
      </c>
      <c r="F11" s="26"/>
      <c r="G11" s="26">
        <f>SUM(F10)</f>
        <v>4080851</v>
      </c>
      <c r="H11" s="27"/>
      <c r="I11" s="4"/>
      <c r="J11" s="4"/>
    </row>
    <row r="12" spans="1:10" s="3" customFormat="1" ht="18" customHeight="1">
      <c r="A12" s="5"/>
      <c r="B12" s="4" t="s">
        <v>27</v>
      </c>
      <c r="C12" s="4"/>
      <c r="D12" s="4"/>
      <c r="E12" s="4"/>
      <c r="F12" s="26"/>
      <c r="G12" s="26"/>
      <c r="H12" s="27"/>
      <c r="I12" s="4"/>
      <c r="J12" s="4"/>
    </row>
    <row r="13" spans="1:10" s="3" customFormat="1" ht="18" customHeight="1">
      <c r="A13" s="5"/>
      <c r="B13" s="4"/>
      <c r="C13" s="4" t="s">
        <v>28</v>
      </c>
      <c r="D13" s="4"/>
      <c r="E13" s="4"/>
      <c r="F13" s="26"/>
      <c r="G13" s="26"/>
      <c r="H13" s="27"/>
      <c r="I13" s="4"/>
      <c r="J13" s="4"/>
    </row>
    <row r="14" spans="1:10" s="3" customFormat="1" ht="18" customHeight="1">
      <c r="A14" s="5"/>
      <c r="B14" s="4"/>
      <c r="C14" s="4" t="s">
        <v>29</v>
      </c>
      <c r="D14" s="4"/>
      <c r="E14" s="4"/>
      <c r="F14" s="28"/>
      <c r="G14" s="26"/>
      <c r="H14" s="27"/>
      <c r="I14" s="4"/>
      <c r="J14" s="4"/>
    </row>
    <row r="15" spans="1:10" s="3" customFormat="1" ht="18" customHeight="1">
      <c r="A15" s="5"/>
      <c r="B15" s="4"/>
      <c r="C15" s="4"/>
      <c r="D15" s="4"/>
      <c r="E15" s="55" t="s">
        <v>30</v>
      </c>
      <c r="F15" s="27"/>
      <c r="G15" s="26">
        <f>SUM(F13:F14)</f>
        <v>0</v>
      </c>
      <c r="H15" s="27"/>
      <c r="I15" s="4"/>
      <c r="J15" s="4"/>
    </row>
    <row r="16" spans="1:10" s="3" customFormat="1" ht="18" customHeight="1" thickBot="1">
      <c r="A16" s="5"/>
      <c r="B16" s="4"/>
      <c r="C16" s="4"/>
      <c r="D16" s="4"/>
      <c r="E16" s="4" t="s">
        <v>39</v>
      </c>
      <c r="F16" s="26"/>
      <c r="G16" s="24"/>
      <c r="H16" s="29">
        <f>SUM(G11:G15)</f>
        <v>4080851</v>
      </c>
      <c r="I16" s="4"/>
      <c r="J16" s="4"/>
    </row>
    <row r="17" spans="1:10" s="3" customFormat="1" ht="18" customHeight="1" thickTop="1">
      <c r="A17" s="5" t="s">
        <v>31</v>
      </c>
      <c r="B17" s="4"/>
      <c r="C17" s="4"/>
      <c r="D17" s="4"/>
      <c r="E17" s="4"/>
      <c r="F17" s="26"/>
      <c r="G17" s="26"/>
      <c r="H17" s="27"/>
      <c r="I17" s="4"/>
      <c r="J17" s="4"/>
    </row>
    <row r="18" spans="1:10" s="3" customFormat="1" ht="18" customHeight="1">
      <c r="A18" s="5"/>
      <c r="B18" s="4" t="s">
        <v>32</v>
      </c>
      <c r="C18" s="4"/>
      <c r="D18" s="4"/>
      <c r="E18" s="4"/>
      <c r="F18" s="26"/>
      <c r="G18" s="26"/>
      <c r="H18" s="27"/>
      <c r="I18" s="4"/>
      <c r="J18" s="4"/>
    </row>
    <row r="19" spans="1:10" s="3" customFormat="1" ht="18" customHeight="1">
      <c r="A19" s="5"/>
      <c r="B19" s="4"/>
      <c r="C19" s="4" t="s">
        <v>33</v>
      </c>
      <c r="D19" s="4"/>
      <c r="E19" s="4"/>
      <c r="F19" s="26">
        <v>0</v>
      </c>
      <c r="G19" s="26"/>
      <c r="H19" s="27"/>
      <c r="I19" s="4"/>
      <c r="J19" s="4"/>
    </row>
    <row r="20" spans="1:10" s="3" customFormat="1" ht="18" customHeight="1">
      <c r="A20" s="5"/>
      <c r="B20" s="4"/>
      <c r="C20" s="4" t="s">
        <v>34</v>
      </c>
      <c r="D20" s="4"/>
      <c r="E20" s="4"/>
      <c r="F20" s="26">
        <v>158783</v>
      </c>
      <c r="G20" s="26"/>
      <c r="H20" s="27"/>
      <c r="I20" s="4"/>
      <c r="J20" s="4"/>
    </row>
    <row r="21" spans="1:10" s="3" customFormat="1" ht="18" customHeight="1">
      <c r="A21" s="5"/>
      <c r="B21" s="4"/>
      <c r="C21" s="4" t="s">
        <v>35</v>
      </c>
      <c r="D21" s="4"/>
      <c r="E21" s="4"/>
      <c r="F21" s="28">
        <v>0</v>
      </c>
      <c r="G21" s="26"/>
      <c r="H21" s="27"/>
      <c r="I21" s="4"/>
      <c r="J21" s="4"/>
    </row>
    <row r="22" spans="1:10" s="3" customFormat="1" ht="18" customHeight="1">
      <c r="A22" s="5"/>
      <c r="B22" s="4"/>
      <c r="C22" s="4"/>
      <c r="D22" s="4"/>
      <c r="E22" s="4" t="s">
        <v>36</v>
      </c>
      <c r="F22" s="26"/>
      <c r="G22" s="26">
        <f>SUM(F19:F21)</f>
        <v>158783</v>
      </c>
      <c r="H22" s="27"/>
      <c r="I22" s="4"/>
      <c r="J22" s="4"/>
    </row>
    <row r="23" spans="1:10" s="3" customFormat="1" ht="18" customHeight="1">
      <c r="A23" s="5"/>
      <c r="B23" s="4" t="s">
        <v>48</v>
      </c>
      <c r="C23" s="4"/>
      <c r="D23" s="4"/>
      <c r="E23" s="4"/>
      <c r="F23" s="26"/>
      <c r="G23" s="26"/>
      <c r="H23" s="27"/>
      <c r="I23" s="4"/>
      <c r="J23" s="4"/>
    </row>
    <row r="24" spans="1:10" s="3" customFormat="1" ht="18" customHeight="1">
      <c r="A24" s="5"/>
      <c r="B24" s="4"/>
      <c r="C24" s="4" t="s">
        <v>37</v>
      </c>
      <c r="D24" s="4"/>
      <c r="E24" s="4"/>
      <c r="F24" s="28">
        <v>0</v>
      </c>
      <c r="G24" s="26"/>
      <c r="H24" s="27"/>
      <c r="I24" s="4"/>
      <c r="J24" s="4"/>
    </row>
    <row r="25" spans="1:10" s="3" customFormat="1" ht="18" customHeight="1">
      <c r="A25" s="5"/>
      <c r="B25" s="4"/>
      <c r="C25" s="4"/>
      <c r="D25" s="4"/>
      <c r="E25" s="4" t="s">
        <v>38</v>
      </c>
      <c r="F25" s="26"/>
      <c r="G25" s="28">
        <f>SUM(F24)</f>
        <v>0</v>
      </c>
      <c r="H25" s="27"/>
      <c r="I25" s="4"/>
      <c r="J25" s="4"/>
    </row>
    <row r="26" spans="1:10" s="3" customFormat="1" ht="18" customHeight="1">
      <c r="A26" s="5"/>
      <c r="B26" s="4"/>
      <c r="C26" s="4"/>
      <c r="D26" s="4"/>
      <c r="E26" s="4" t="s">
        <v>40</v>
      </c>
      <c r="F26" s="26"/>
      <c r="G26" s="26"/>
      <c r="H26" s="26">
        <f>SUM(G22:G25)</f>
        <v>158783</v>
      </c>
      <c r="I26" s="4"/>
      <c r="J26" s="4"/>
    </row>
    <row r="27" spans="1:10" s="3" customFormat="1" ht="18" customHeight="1">
      <c r="A27" s="5" t="s">
        <v>41</v>
      </c>
      <c r="B27" s="4"/>
      <c r="C27" s="4"/>
      <c r="D27" s="4"/>
      <c r="E27" s="4"/>
      <c r="F27" s="26"/>
      <c r="G27" s="26"/>
      <c r="H27" s="26"/>
      <c r="I27" s="4"/>
      <c r="J27" s="4"/>
    </row>
    <row r="28" spans="1:10" s="3" customFormat="1" ht="18" customHeight="1">
      <c r="A28" s="5"/>
      <c r="B28" s="4" t="s">
        <v>42</v>
      </c>
      <c r="C28" s="4"/>
      <c r="D28" s="4"/>
      <c r="E28" s="4"/>
      <c r="F28" s="26"/>
      <c r="G28" s="26">
        <v>5694267</v>
      </c>
      <c r="H28" s="26"/>
      <c r="I28" s="4"/>
      <c r="J28" s="4"/>
    </row>
    <row r="29" spans="1:10" s="3" customFormat="1" ht="18" customHeight="1">
      <c r="A29" s="5"/>
      <c r="B29" s="4" t="s">
        <v>43</v>
      </c>
      <c r="C29" s="4"/>
      <c r="D29" s="4"/>
      <c r="E29" s="4"/>
      <c r="F29" s="26"/>
      <c r="G29" s="28">
        <v>-1772199</v>
      </c>
      <c r="H29" s="26"/>
      <c r="I29" s="4"/>
      <c r="J29" s="4"/>
    </row>
    <row r="30" spans="1:10" s="3" customFormat="1" ht="18" customHeight="1">
      <c r="A30" s="5"/>
      <c r="B30" s="4"/>
      <c r="C30" s="4"/>
      <c r="D30" s="4"/>
      <c r="E30" s="4" t="s">
        <v>44</v>
      </c>
      <c r="F30" s="26"/>
      <c r="G30" s="26"/>
      <c r="H30" s="28">
        <f>SUM(G28:G29)</f>
        <v>3922068</v>
      </c>
      <c r="I30" s="4"/>
      <c r="J30" s="4"/>
    </row>
    <row r="31" spans="1:10" s="3" customFormat="1" ht="18" customHeight="1" thickBot="1">
      <c r="A31" s="10"/>
      <c r="B31" s="11"/>
      <c r="C31" s="11"/>
      <c r="D31" s="11"/>
      <c r="E31" s="11" t="s">
        <v>45</v>
      </c>
      <c r="F31" s="28"/>
      <c r="G31" s="28"/>
      <c r="H31" s="29">
        <f>SUM(H26:H30)</f>
        <v>4080851</v>
      </c>
      <c r="I31" s="4"/>
      <c r="J31" s="4"/>
    </row>
    <row r="32" spans="1:10" s="3" customFormat="1" ht="18" customHeight="1" thickTop="1">
      <c r="A32" s="4"/>
      <c r="B32" s="4"/>
      <c r="C32" s="4"/>
      <c r="D32" s="4"/>
      <c r="E32" s="4"/>
      <c r="F32" s="82"/>
      <c r="G32" s="82"/>
      <c r="H32" s="82"/>
      <c r="I32" s="4"/>
      <c r="J32" s="4"/>
    </row>
    <row r="33" spans="1:10" s="19" customFormat="1" ht="21.75" customHeight="1">
      <c r="A33" s="2" t="s">
        <v>82</v>
      </c>
      <c r="B33" s="14"/>
      <c r="C33" s="14"/>
      <c r="D33" s="14"/>
      <c r="E33" s="14"/>
      <c r="F33" s="15"/>
      <c r="G33" s="15"/>
      <c r="H33" s="15"/>
      <c r="I33" s="14"/>
      <c r="J33" s="14"/>
    </row>
    <row r="34" spans="1:10">
      <c r="A34" s="22"/>
      <c r="B34" s="22"/>
      <c r="C34" s="22"/>
      <c r="D34" s="22"/>
      <c r="E34" s="22"/>
      <c r="F34" s="15"/>
      <c r="G34" s="15"/>
      <c r="H34" s="15"/>
      <c r="I34" s="22"/>
      <c r="J34" s="22"/>
    </row>
    <row r="35" spans="1:10">
      <c r="A35" s="22"/>
      <c r="B35" s="22"/>
      <c r="C35" s="22"/>
      <c r="D35" s="22"/>
      <c r="E35" s="22"/>
      <c r="F35" s="15"/>
      <c r="G35" s="15"/>
      <c r="H35" s="15"/>
      <c r="I35" s="22"/>
      <c r="J35" s="22"/>
    </row>
    <row r="36" spans="1:10">
      <c r="A36" s="22"/>
      <c r="B36" s="22"/>
      <c r="C36" s="22"/>
      <c r="D36" s="22"/>
      <c r="E36" s="22"/>
      <c r="F36" s="15"/>
      <c r="G36" s="15"/>
      <c r="H36" s="15"/>
      <c r="I36" s="22"/>
      <c r="J36" s="22"/>
    </row>
  </sheetData>
  <mergeCells count="3">
    <mergeCell ref="A1:H1"/>
    <mergeCell ref="A7:E7"/>
    <mergeCell ref="F7:H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360" verticalDpi="360" r:id="rId1"/>
  <headerFooter alignWithMargins="0">
    <oddFooter>&amp;C1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活動計算書</vt:lpstr>
      <vt:lpstr>貸借対照表</vt:lpstr>
      <vt:lpstr>活動計算書!Print_Area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Akiyo</dc:creator>
  <cp:lastModifiedBy>masayo</cp:lastModifiedBy>
  <cp:lastPrinted>2016-05-21T09:18:25Z</cp:lastPrinted>
  <dcterms:created xsi:type="dcterms:W3CDTF">2011-05-20T06:05:05Z</dcterms:created>
  <dcterms:modified xsi:type="dcterms:W3CDTF">2016-06-16T09:57:05Z</dcterms:modified>
</cp:coreProperties>
</file>